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_Henčlová\FRM_FI\Akce\Výdejna jídel\Vzduchotechnika\"/>
    </mc:Choice>
  </mc:AlternateContent>
  <bookViews>
    <workbookView xWindow="0" yWindow="0" windowWidth="28800" windowHeight="1302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Pol'!$A$1:$U$54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4" i="12" l="1"/>
  <c r="F39" i="1" s="1"/>
  <c r="F40" i="1" s="1"/>
  <c r="AD44" i="12"/>
  <c r="G39" i="1" s="1"/>
  <c r="G40" i="1" s="1"/>
  <c r="G25" i="1" s="1"/>
  <c r="G26" i="1" s="1"/>
  <c r="G9" i="12"/>
  <c r="M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Q8" i="12" l="1"/>
  <c r="K8" i="12"/>
  <c r="U8" i="12"/>
  <c r="I8" i="12"/>
  <c r="O8" i="12"/>
  <c r="H39" i="1"/>
  <c r="I39" i="1" s="1"/>
  <c r="I40" i="1" s="1"/>
  <c r="J39" i="1" s="1"/>
  <c r="J40" i="1" s="1"/>
  <c r="G23" i="1"/>
  <c r="G28" i="1"/>
  <c r="M8" i="12"/>
  <c r="G8" i="12"/>
  <c r="H40" i="1"/>
  <c r="I47" i="1" l="1"/>
  <c r="G44" i="12"/>
  <c r="G24" i="1"/>
  <c r="G29" i="1" s="1"/>
  <c r="I16" i="1" l="1"/>
  <c r="I21" i="1" s="1"/>
  <c r="I4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<sst xmlns="http://schemas.openxmlformats.org/spreadsheetml/2006/main" count="264" uniqueCount="130">
  <si>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</si>
  <si>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</si>
  <si>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</si>
  <si>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</si>
  <si>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</si>
  <si>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</si>
  <si>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</si>
  <si>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</si>
  <si>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</si>
  <si>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</si>
  <si>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</si>
  <si>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</si>
  <si>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</si>
  <si>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</si>
  <si>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</si>
  <si>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</si>
  <si>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</si>
  <si>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</si>
  <si>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</si>
  <si>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</si>
  <si>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</si>
  <si>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</si>
  <si>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</si>
  <si>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</si>
  <si>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</si>
  <si>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</si>
  <si>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</si>
  <si>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</si>
  <si>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</si>
  <si>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</si>
  <si>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</si>
  <si>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</si>
  <si>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</si>
  <si>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</si>
  <si>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</si>
  <si>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</si>
  <si>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</si>
  <si>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</si>
  <si>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</si>
  <si>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</si>
  <si>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</si>
  <si>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</si>
  <si>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Gymnázium Břeclav</t>
  </si>
  <si>
    <t>Rozpočet:</t>
  </si>
  <si>
    <t>Misto</t>
  </si>
  <si>
    <t>Výdejna jídla VZT</t>
  </si>
  <si>
    <t>Gymnázium a Jazyková škola s právem státní jazykové zkoušky Břeclav, příspěvková organizace</t>
  </si>
  <si>
    <t>Sady 28. října 674/1</t>
  </si>
  <si>
    <t>Břeclav</t>
  </si>
  <si>
    <t>69002</t>
  </si>
  <si>
    <t>60680351</t>
  </si>
  <si>
    <t>Rozpočet</t>
  </si>
  <si>
    <t>Celkem za stavbu</t>
  </si>
  <si>
    <t>CZK</t>
  </si>
  <si>
    <t>Rekapitulace dílů</t>
  </si>
  <si>
    <t>Typ dílu</t>
  </si>
  <si>
    <t>1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</si>
  <si>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</si>
  <si>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</si>
  <si>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</si>
  <si>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</si>
  <si>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</si>
  <si>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</si>
  <si>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</si>
  <si>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</si>
  <si>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</si>
  <si>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</si>
  <si>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</si>
  <si>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</si>
  <si>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</si>
  <si>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</si>
  <si>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</si>
  <si>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</si>
  <si>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</si>
  <si>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</si>
  <si>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</si>
  <si>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</si>
  <si>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</si>
  <si>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</si>
  <si>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</si>
  <si>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</si>
  <si>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</si>
  <si>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</si>
  <si>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</si>
  <si>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</si>
  <si>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</si>
  <si>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kus</t>
  </si>
  <si>
    <t>POL3_0</t>
  </si>
  <si>
    <t>Venkovní kondenzační jednotka 12,1/13,5kW</t>
  </si>
  <si>
    <t>Chladovody (2xpotrubí+komunikační kabel)</t>
  </si>
  <si>
    <t>m</t>
  </si>
  <si>
    <t xml:space="preserve">Konzola popd venkovní jednotku </t>
  </si>
  <si>
    <t>Odvod kondenzátu z vnitřní jednotky</t>
  </si>
  <si>
    <t>Průrazy a zapravení</t>
  </si>
  <si>
    <t>Montáž vnitřní jednotky</t>
  </si>
  <si>
    <t>Montáž venkovní jednotky</t>
  </si>
  <si>
    <t>Elektro rozvody(práce, kabely, lišty...)</t>
  </si>
  <si>
    <t>kpl</t>
  </si>
  <si>
    <t>Chlaďařské práce, spuštění a zaškolení</t>
  </si>
  <si>
    <t>Ventilátor odtah D315/2000m3/hod</t>
  </si>
  <si>
    <t>Oblouk 90° D315</t>
  </si>
  <si>
    <t>Tlumič hluku D315/900</t>
  </si>
  <si>
    <t>Tukový filtr D315</t>
  </si>
  <si>
    <t>Spiro potrubí D315</t>
  </si>
  <si>
    <t>Spiro potrubí D200</t>
  </si>
  <si>
    <t>Odbočka D315/200</t>
  </si>
  <si>
    <t>Přechod D315/200</t>
  </si>
  <si>
    <t>Regulační klapka D200</t>
  </si>
  <si>
    <t>Oblouk 90° D200</t>
  </si>
  <si>
    <t>Oblouk 45° D200</t>
  </si>
  <si>
    <t>Zpětná klapka D400</t>
  </si>
  <si>
    <t>Uzavírací klapka bez servopohonu</t>
  </si>
  <si>
    <t>Protidešťová žaluzie D400</t>
  </si>
  <si>
    <t>Oblouk 90° D400</t>
  </si>
  <si>
    <t>Spiro potrubí D400</t>
  </si>
  <si>
    <t>Filtr vzduchu D400</t>
  </si>
  <si>
    <t>Odbočka D400/400</t>
  </si>
  <si>
    <t>Přechod 960x264/400</t>
  </si>
  <si>
    <t>Přechod 746x195/400</t>
  </si>
  <si>
    <t>Textilní výustka D400/8800</t>
  </si>
  <si>
    <t>Montážní a spojovací materiál</t>
  </si>
  <si>
    <t>Montáž VZT</t>
  </si>
  <si>
    <t>Doprava a režie</t>
  </si>
  <si>
    <t/>
  </si>
  <si>
    <t>SUM</t>
  </si>
  <si>
    <t>Poznámky uchazeče k zadání</t>
  </si>
  <si>
    <t>POPUZIV</t>
  </si>
  <si>
    <t>END</t>
  </si>
  <si>
    <t>Vnitřní kanálová jednotka 12,1/13,5kW, 1400-2000m3/hod</t>
  </si>
  <si>
    <t>Příloha 1 -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</si>
</sst>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1" zoomScaleNormal="100" zoomScaleSheetLayoutView="75" workbookViewId="0">
      <selection activeCell="B16" sqref="B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5" t="s">
        <v>129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40</v>
      </c>
      <c r="C2" s="80"/>
      <c r="D2" s="222" t="s">
        <v>45</v>
      </c>
      <c r="E2" s="223"/>
      <c r="F2" s="223"/>
      <c r="G2" s="223"/>
      <c r="H2" s="223"/>
      <c r="I2" s="223"/>
      <c r="J2" s="224"/>
      <c r="O2" s="2"/>
    </row>
    <row r="3" spans="1:15" ht="23.25" customHeight="1" x14ac:dyDescent="0.2">
      <c r="A3" s="4"/>
      <c r="B3" s="81" t="s">
        <v>44</v>
      </c>
      <c r="C3" s="82"/>
      <c r="D3" s="185" t="s">
        <v>42</v>
      </c>
      <c r="E3" s="186"/>
      <c r="F3" s="186"/>
      <c r="G3" s="186"/>
      <c r="H3" s="186"/>
      <c r="I3" s="186"/>
      <c r="J3" s="187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 t="s">
        <v>50</v>
      </c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02"/>
      <c r="E12" s="202"/>
      <c r="F12" s="202"/>
      <c r="G12" s="20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03"/>
      <c r="E13" s="203"/>
      <c r="F13" s="203"/>
      <c r="G13" s="20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25"/>
      <c r="F15" s="225"/>
      <c r="G15" s="198"/>
      <c r="H15" s="198"/>
      <c r="I15" s="198" t="s">
        <v>28</v>
      </c>
      <c r="J15" s="199"/>
    </row>
    <row r="16" spans="1:15" ht="23.25" customHeight="1" x14ac:dyDescent="0.2">
      <c r="A16" s="133" t="s">
        <v>23</v>
      </c>
      <c r="B16" s="134" t="s">
        <v>23</v>
      </c>
      <c r="C16" s="56"/>
      <c r="D16" s="57"/>
      <c r="E16" s="200"/>
      <c r="F16" s="201"/>
      <c r="G16" s="200"/>
      <c r="H16" s="201"/>
      <c r="I16" s="200">
        <f>SUMIF(F47:F47,A16,I47:I47)+SUMIF(F47:F47,"PSU",I47:I47)</f>
        <v>0</v>
      </c>
      <c r="J16" s="214"/>
    </row>
    <row r="17" spans="1:10" ht="23.25" customHeight="1" x14ac:dyDescent="0.2">
      <c r="A17" s="133" t="s">
        <v>24</v>
      </c>
      <c r="B17" s="134" t="s">
        <v>24</v>
      </c>
      <c r="C17" s="56"/>
      <c r="D17" s="57"/>
      <c r="E17" s="200"/>
      <c r="F17" s="201"/>
      <c r="G17" s="200"/>
      <c r="H17" s="201"/>
      <c r="I17" s="200">
        <f>SUMIF(F47:F47,A17,I47:I47)</f>
        <v>0</v>
      </c>
      <c r="J17" s="214"/>
    </row>
    <row r="18" spans="1:10" ht="23.25" customHeight="1" x14ac:dyDescent="0.2">
      <c r="A18" s="133" t="s">
        <v>25</v>
      </c>
      <c r="B18" s="134" t="s">
        <v>25</v>
      </c>
      <c r="C18" s="56"/>
      <c r="D18" s="57"/>
      <c r="E18" s="200"/>
      <c r="F18" s="201"/>
      <c r="G18" s="200"/>
      <c r="H18" s="201"/>
      <c r="I18" s="200">
        <f>SUMIF(F47:F47,A18,I47:I47)</f>
        <v>0</v>
      </c>
      <c r="J18" s="214"/>
    </row>
    <row r="19" spans="1:10" ht="23.25" customHeight="1" x14ac:dyDescent="0.2">
      <c r="A19" s="133" t="s">
        <v>57</v>
      </c>
      <c r="B19" s="134" t="s">
        <v>26</v>
      </c>
      <c r="C19" s="56"/>
      <c r="D19" s="57"/>
      <c r="E19" s="200"/>
      <c r="F19" s="201"/>
      <c r="G19" s="200"/>
      <c r="H19" s="201"/>
      <c r="I19" s="200">
        <f>SUMIF(F47:F47,A19,I47:I47)</f>
        <v>0</v>
      </c>
      <c r="J19" s="214"/>
    </row>
    <row r="20" spans="1:10" ht="23.25" customHeight="1" x14ac:dyDescent="0.2">
      <c r="A20" s="133" t="s">
        <v>58</v>
      </c>
      <c r="B20" s="134" t="s">
        <v>27</v>
      </c>
      <c r="C20" s="56"/>
      <c r="D20" s="57"/>
      <c r="E20" s="200"/>
      <c r="F20" s="201"/>
      <c r="G20" s="200"/>
      <c r="H20" s="201"/>
      <c r="I20" s="200">
        <f>SUMIF(F47:F47,A20,I47:I47)</f>
        <v>0</v>
      </c>
      <c r="J20" s="21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2">
        <f>ZakladDPHSniVypocet</f>
        <v>0</v>
      </c>
      <c r="H23" s="213"/>
      <c r="I23" s="21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9">
        <f>ZakladDPHSni*SazbaDPH1/100</f>
        <v>0</v>
      </c>
      <c r="H24" s="220"/>
      <c r="I24" s="22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2">
        <f>ZakladDPHZaklVypocet</f>
        <v>0</v>
      </c>
      <c r="H25" s="213"/>
      <c r="I25" s="21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8">
        <f>ZakladDPHZakl*SazbaDPH2/100</f>
        <v>0</v>
      </c>
      <c r="H26" s="209"/>
      <c r="I26" s="20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197">
        <f>ZakladDPHSniVypocet+ZakladDPHZaklVypocet</f>
        <v>0</v>
      </c>
      <c r="H28" s="197"/>
      <c r="I28" s="19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1">
        <f>ZakladDPHSni+DPHSni+ZakladDPHZakl+DPHZakl+Zaokrouhleni</f>
        <v>0</v>
      </c>
      <c r="H29" s="211"/>
      <c r="I29" s="211"/>
      <c r="J29" s="117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04"/>
      <c r="E34" s="204"/>
      <c r="F34" s="30"/>
      <c r="G34" s="204"/>
      <c r="H34" s="204"/>
      <c r="I34" s="204"/>
      <c r="J34" s="36"/>
    </row>
    <row r="35" spans="1:10" ht="12.75" customHeight="1" x14ac:dyDescent="0.2">
      <c r="A35" s="4"/>
      <c r="B35" s="4"/>
      <c r="C35" s="5"/>
      <c r="D35" s="218" t="s">
        <v>2</v>
      </c>
      <c r="E35" s="21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51</v>
      </c>
      <c r="C39" s="188" t="s">
        <v>45</v>
      </c>
      <c r="D39" s="189"/>
      <c r="E39" s="189"/>
      <c r="F39" s="106">
        <f>'Rozpočet Pol'!AC44</f>
        <v>0</v>
      </c>
      <c r="G39" s="107">
        <f>'Rozpočet Pol'!AD44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190" t="s">
        <v>52</v>
      </c>
      <c r="C40" s="191"/>
      <c r="D40" s="191"/>
      <c r="E40" s="19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54</v>
      </c>
    </row>
    <row r="46" spans="1:10" ht="25.5" customHeight="1" x14ac:dyDescent="0.2">
      <c r="A46" s="119"/>
      <c r="B46" s="122" t="s">
        <v>16</v>
      </c>
      <c r="C46" s="122" t="s">
        <v>5</v>
      </c>
      <c r="D46" s="123"/>
      <c r="E46" s="123"/>
      <c r="F46" s="126" t="s">
        <v>55</v>
      </c>
      <c r="G46" s="126"/>
      <c r="H46" s="126"/>
      <c r="I46" s="193" t="s">
        <v>28</v>
      </c>
      <c r="J46" s="193"/>
    </row>
    <row r="47" spans="1:10" ht="25.5" customHeight="1" x14ac:dyDescent="0.2">
      <c r="A47" s="120"/>
      <c r="B47" s="127" t="s">
        <v>56</v>
      </c>
      <c r="C47" s="195" t="s">
        <v>45</v>
      </c>
      <c r="D47" s="196"/>
      <c r="E47" s="196"/>
      <c r="F47" s="128" t="s">
        <v>23</v>
      </c>
      <c r="G47" s="129"/>
      <c r="H47" s="129"/>
      <c r="I47" s="194">
        <f>'Rozpočet Pol'!G8</f>
        <v>0</v>
      </c>
      <c r="J47" s="194"/>
    </row>
    <row r="48" spans="1:10" ht="25.5" customHeight="1" x14ac:dyDescent="0.2">
      <c r="A48" s="121"/>
      <c r="B48" s="124" t="s">
        <v>1</v>
      </c>
      <c r="C48" s="124"/>
      <c r="D48" s="125"/>
      <c r="E48" s="125"/>
      <c r="F48" s="130"/>
      <c r="G48" s="131"/>
      <c r="H48" s="131"/>
      <c r="I48" s="184">
        <f>I47</f>
        <v>0</v>
      </c>
      <c r="J48" s="184"/>
    </row>
    <row r="49" spans="6:10" x14ac:dyDescent="0.2">
      <c r="F49" s="132"/>
      <c r="G49" s="94"/>
      <c r="H49" s="132"/>
      <c r="I49" s="94"/>
      <c r="J49" s="94"/>
    </row>
    <row r="50" spans="6:10" x14ac:dyDescent="0.2">
      <c r="F50" s="132"/>
      <c r="G50" s="94"/>
      <c r="H50" s="132"/>
      <c r="I50" s="94"/>
      <c r="J50" s="94"/>
    </row>
    <row r="51" spans="6:10" x14ac:dyDescent="0.2">
      <c r="F51" s="132"/>
      <c r="G51" s="94"/>
      <c r="H51" s="132"/>
      <c r="I51" s="94"/>
      <c r="J51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8:J48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6" t="s">
        <v>6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77" t="s">
        <v>41</v>
      </c>
      <c r="B2" s="76"/>
      <c r="C2" s="228"/>
      <c r="D2" s="228"/>
      <c r="E2" s="228"/>
      <c r="F2" s="228"/>
      <c r="G2" s="229"/>
    </row>
    <row r="3" spans="1:7" ht="24.95" hidden="1" customHeight="1" x14ac:dyDescent="0.2">
      <c r="A3" s="77" t="s">
        <v>7</v>
      </c>
      <c r="B3" s="76"/>
      <c r="C3" s="228"/>
      <c r="D3" s="228"/>
      <c r="E3" s="228"/>
      <c r="F3" s="228"/>
      <c r="G3" s="229"/>
    </row>
    <row r="4" spans="1:7" ht="24.95" hidden="1" customHeight="1" x14ac:dyDescent="0.2">
      <c r="A4" s="77" t="s">
        <v>8</v>
      </c>
      <c r="B4" s="76"/>
      <c r="C4" s="228"/>
      <c r="D4" s="228"/>
      <c r="E4" s="228"/>
      <c r="F4" s="228"/>
      <c r="G4" s="22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4"/>
  <sheetViews>
    <sheetView tabSelected="1" workbookViewId="0">
      <selection activeCell="F10" sqref="F1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0" t="s">
        <v>6</v>
      </c>
      <c r="B1" s="230"/>
      <c r="C1" s="230"/>
      <c r="D1" s="230"/>
      <c r="E1" s="230"/>
      <c r="F1" s="230"/>
      <c r="G1" s="230"/>
      <c r="AE1" t="s">
        <v>60</v>
      </c>
    </row>
    <row r="2" spans="1:60" ht="24.95" customHeight="1" x14ac:dyDescent="0.2">
      <c r="A2" s="137" t="s">
        <v>59</v>
      </c>
      <c r="B2" s="135"/>
      <c r="C2" s="231" t="s">
        <v>45</v>
      </c>
      <c r="D2" s="232"/>
      <c r="E2" s="232"/>
      <c r="F2" s="232"/>
      <c r="G2" s="233"/>
      <c r="AE2" t="s">
        <v>61</v>
      </c>
    </row>
    <row r="3" spans="1:60" ht="24.95" customHeight="1" x14ac:dyDescent="0.2">
      <c r="A3" s="138" t="s">
        <v>7</v>
      </c>
      <c r="B3" s="136"/>
      <c r="C3" s="234" t="s">
        <v>42</v>
      </c>
      <c r="D3" s="235"/>
      <c r="E3" s="235"/>
      <c r="F3" s="235"/>
      <c r="G3" s="236"/>
      <c r="AE3" t="s">
        <v>62</v>
      </c>
    </row>
    <row r="4" spans="1:60" ht="24.95" hidden="1" customHeight="1" x14ac:dyDescent="0.2">
      <c r="A4" s="138" t="s">
        <v>8</v>
      </c>
      <c r="B4" s="136"/>
      <c r="C4" s="234"/>
      <c r="D4" s="235"/>
      <c r="E4" s="235"/>
      <c r="F4" s="235"/>
      <c r="G4" s="236"/>
      <c r="AE4" t="s">
        <v>63</v>
      </c>
    </row>
    <row r="5" spans="1:60" hidden="1" x14ac:dyDescent="0.2">
      <c r="A5" s="139" t="s">
        <v>64</v>
      </c>
      <c r="B5" s="140"/>
      <c r="C5" s="141"/>
      <c r="D5" s="142"/>
      <c r="E5" s="142"/>
      <c r="F5" s="142"/>
      <c r="G5" s="143"/>
      <c r="AE5" t="s">
        <v>65</v>
      </c>
    </row>
    <row r="7" spans="1:60" ht="38.25" x14ac:dyDescent="0.2">
      <c r="A7" s="147" t="s">
        <v>66</v>
      </c>
      <c r="B7" s="148" t="s">
        <v>67</v>
      </c>
      <c r="C7" s="148" t="s">
        <v>68</v>
      </c>
      <c r="D7" s="147" t="s">
        <v>69</v>
      </c>
      <c r="E7" s="147" t="s">
        <v>70</v>
      </c>
      <c r="F7" s="144" t="s">
        <v>71</v>
      </c>
      <c r="G7" s="158" t="s">
        <v>28</v>
      </c>
      <c r="H7" s="159" t="s">
        <v>29</v>
      </c>
      <c r="I7" s="159" t="s">
        <v>72</v>
      </c>
      <c r="J7" s="159" t="s">
        <v>30</v>
      </c>
      <c r="K7" s="159" t="s">
        <v>73</v>
      </c>
      <c r="L7" s="159" t="s">
        <v>74</v>
      </c>
      <c r="M7" s="159" t="s">
        <v>75</v>
      </c>
      <c r="N7" s="159" t="s">
        <v>76</v>
      </c>
      <c r="O7" s="159" t="s">
        <v>77</v>
      </c>
      <c r="P7" s="159" t="s">
        <v>78</v>
      </c>
      <c r="Q7" s="159" t="s">
        <v>79</v>
      </c>
      <c r="R7" s="159" t="s">
        <v>80</v>
      </c>
      <c r="S7" s="159" t="s">
        <v>81</v>
      </c>
      <c r="T7" s="159" t="s">
        <v>82</v>
      </c>
      <c r="U7" s="150" t="s">
        <v>83</v>
      </c>
    </row>
    <row r="8" spans="1:60" x14ac:dyDescent="0.2">
      <c r="A8" s="160" t="s">
        <v>84</v>
      </c>
      <c r="B8" s="161" t="s">
        <v>56</v>
      </c>
      <c r="C8" s="162" t="s">
        <v>45</v>
      </c>
      <c r="D8" s="163"/>
      <c r="E8" s="164"/>
      <c r="F8" s="165"/>
      <c r="G8" s="165">
        <f>SUMIF(AE9:AE42,"&lt;&gt;NOR",G9:G42)</f>
        <v>0</v>
      </c>
      <c r="H8" s="165"/>
      <c r="I8" s="165">
        <f>SUM(I9:I42)</f>
        <v>0</v>
      </c>
      <c r="J8" s="165"/>
      <c r="K8" s="165">
        <f>SUM(K9:K42)</f>
        <v>0</v>
      </c>
      <c r="L8" s="165"/>
      <c r="M8" s="165">
        <f>SUM(M9:M42)</f>
        <v>0</v>
      </c>
      <c r="N8" s="149"/>
      <c r="O8" s="149">
        <f>SUM(O9:O42)</f>
        <v>0</v>
      </c>
      <c r="P8" s="149"/>
      <c r="Q8" s="149">
        <f>SUM(Q9:Q42)</f>
        <v>0</v>
      </c>
      <c r="R8" s="149"/>
      <c r="S8" s="149"/>
      <c r="T8" s="160"/>
      <c r="U8" s="149">
        <f>SUM(U9:U42)</f>
        <v>0</v>
      </c>
      <c r="AE8" t="s">
        <v>85</v>
      </c>
    </row>
    <row r="9" spans="1:60" ht="22.5" outlineLevel="1" x14ac:dyDescent="0.2">
      <c r="A9" s="146">
        <v>1</v>
      </c>
      <c r="B9" s="151" t="s">
        <v>56</v>
      </c>
      <c r="C9" s="178" t="s">
        <v>128</v>
      </c>
      <c r="D9" s="152" t="s">
        <v>86</v>
      </c>
      <c r="E9" s="155">
        <v>1</v>
      </c>
      <c r="F9" s="156">
        <v>0</v>
      </c>
      <c r="G9" s="157">
        <f t="shared" ref="G9:G42" si="0">ROUND(E9*F9,2)</f>
        <v>0</v>
      </c>
      <c r="H9" s="157"/>
      <c r="I9" s="157">
        <f t="shared" ref="I9:I42" si="1">ROUND(E9*H9,2)</f>
        <v>0</v>
      </c>
      <c r="J9" s="157"/>
      <c r="K9" s="157">
        <f t="shared" ref="K9:K42" si="2">ROUND(E9*J9,2)</f>
        <v>0</v>
      </c>
      <c r="L9" s="157">
        <v>0</v>
      </c>
      <c r="M9" s="157">
        <f t="shared" ref="M9:M42" si="3">G9*(1+L9/100)</f>
        <v>0</v>
      </c>
      <c r="N9" s="153">
        <v>0</v>
      </c>
      <c r="O9" s="153">
        <f t="shared" ref="O9:O42" si="4">ROUND(E9*N9,5)</f>
        <v>0</v>
      </c>
      <c r="P9" s="153">
        <v>0</v>
      </c>
      <c r="Q9" s="153">
        <f t="shared" ref="Q9:Q42" si="5">ROUND(E9*P9,5)</f>
        <v>0</v>
      </c>
      <c r="R9" s="153"/>
      <c r="S9" s="153"/>
      <c r="T9" s="154">
        <v>0</v>
      </c>
      <c r="U9" s="153">
        <f t="shared" ref="U9:U42" si="6">ROUND(E9*T9,2)</f>
        <v>0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87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2</v>
      </c>
      <c r="B10" s="151" t="s">
        <v>56</v>
      </c>
      <c r="C10" s="178" t="s">
        <v>88</v>
      </c>
      <c r="D10" s="152" t="s">
        <v>86</v>
      </c>
      <c r="E10" s="155">
        <v>1</v>
      </c>
      <c r="F10" s="156">
        <f t="shared" ref="F9:F42" si="7">H10+J10</f>
        <v>0</v>
      </c>
      <c r="G10" s="157">
        <f t="shared" si="0"/>
        <v>0</v>
      </c>
      <c r="H10" s="157"/>
      <c r="I10" s="157">
        <f t="shared" si="1"/>
        <v>0</v>
      </c>
      <c r="J10" s="157"/>
      <c r="K10" s="157">
        <f t="shared" si="2"/>
        <v>0</v>
      </c>
      <c r="L10" s="157">
        <v>0</v>
      </c>
      <c r="M10" s="157">
        <f t="shared" si="3"/>
        <v>0</v>
      </c>
      <c r="N10" s="153">
        <v>0</v>
      </c>
      <c r="O10" s="153">
        <f t="shared" si="4"/>
        <v>0</v>
      </c>
      <c r="P10" s="153">
        <v>0</v>
      </c>
      <c r="Q10" s="153">
        <f t="shared" si="5"/>
        <v>0</v>
      </c>
      <c r="R10" s="153"/>
      <c r="S10" s="153"/>
      <c r="T10" s="154">
        <v>0</v>
      </c>
      <c r="U10" s="153">
        <f t="shared" si="6"/>
        <v>0</v>
      </c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87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3</v>
      </c>
      <c r="B11" s="151" t="s">
        <v>56</v>
      </c>
      <c r="C11" s="178" t="s">
        <v>89</v>
      </c>
      <c r="D11" s="152" t="s">
        <v>90</v>
      </c>
      <c r="E11" s="155">
        <v>15</v>
      </c>
      <c r="F11" s="156">
        <f t="shared" si="7"/>
        <v>0</v>
      </c>
      <c r="G11" s="157">
        <f t="shared" si="0"/>
        <v>0</v>
      </c>
      <c r="H11" s="157"/>
      <c r="I11" s="157">
        <f t="shared" si="1"/>
        <v>0</v>
      </c>
      <c r="J11" s="157"/>
      <c r="K11" s="157">
        <f t="shared" si="2"/>
        <v>0</v>
      </c>
      <c r="L11" s="157">
        <v>0</v>
      </c>
      <c r="M11" s="157">
        <f t="shared" si="3"/>
        <v>0</v>
      </c>
      <c r="N11" s="153">
        <v>0</v>
      </c>
      <c r="O11" s="153">
        <f t="shared" si="4"/>
        <v>0</v>
      </c>
      <c r="P11" s="153">
        <v>0</v>
      </c>
      <c r="Q11" s="153">
        <f t="shared" si="5"/>
        <v>0</v>
      </c>
      <c r="R11" s="153"/>
      <c r="S11" s="153"/>
      <c r="T11" s="154">
        <v>0</v>
      </c>
      <c r="U11" s="153">
        <f t="shared" si="6"/>
        <v>0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87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4</v>
      </c>
      <c r="B12" s="151" t="s">
        <v>56</v>
      </c>
      <c r="C12" s="178" t="s">
        <v>91</v>
      </c>
      <c r="D12" s="152" t="s">
        <v>86</v>
      </c>
      <c r="E12" s="155">
        <v>1</v>
      </c>
      <c r="F12" s="156">
        <f t="shared" si="7"/>
        <v>0</v>
      </c>
      <c r="G12" s="157">
        <f t="shared" si="0"/>
        <v>0</v>
      </c>
      <c r="H12" s="157"/>
      <c r="I12" s="157">
        <f t="shared" si="1"/>
        <v>0</v>
      </c>
      <c r="J12" s="157"/>
      <c r="K12" s="157">
        <f t="shared" si="2"/>
        <v>0</v>
      </c>
      <c r="L12" s="157">
        <v>0</v>
      </c>
      <c r="M12" s="157">
        <f t="shared" si="3"/>
        <v>0</v>
      </c>
      <c r="N12" s="153">
        <v>0</v>
      </c>
      <c r="O12" s="153">
        <f t="shared" si="4"/>
        <v>0</v>
      </c>
      <c r="P12" s="153">
        <v>0</v>
      </c>
      <c r="Q12" s="153">
        <f t="shared" si="5"/>
        <v>0</v>
      </c>
      <c r="R12" s="153"/>
      <c r="S12" s="153"/>
      <c r="T12" s="154">
        <v>0</v>
      </c>
      <c r="U12" s="153">
        <f t="shared" si="6"/>
        <v>0</v>
      </c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87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5</v>
      </c>
      <c r="B13" s="151" t="s">
        <v>56</v>
      </c>
      <c r="C13" s="178" t="s">
        <v>92</v>
      </c>
      <c r="D13" s="152" t="s">
        <v>90</v>
      </c>
      <c r="E13" s="155">
        <v>8</v>
      </c>
      <c r="F13" s="156">
        <f t="shared" si="7"/>
        <v>0</v>
      </c>
      <c r="G13" s="157">
        <f t="shared" si="0"/>
        <v>0</v>
      </c>
      <c r="H13" s="157"/>
      <c r="I13" s="157">
        <f t="shared" si="1"/>
        <v>0</v>
      </c>
      <c r="J13" s="157"/>
      <c r="K13" s="157">
        <f t="shared" si="2"/>
        <v>0</v>
      </c>
      <c r="L13" s="157">
        <v>0</v>
      </c>
      <c r="M13" s="157">
        <f t="shared" si="3"/>
        <v>0</v>
      </c>
      <c r="N13" s="153">
        <v>0</v>
      </c>
      <c r="O13" s="153">
        <f t="shared" si="4"/>
        <v>0</v>
      </c>
      <c r="P13" s="153">
        <v>0</v>
      </c>
      <c r="Q13" s="153">
        <f t="shared" si="5"/>
        <v>0</v>
      </c>
      <c r="R13" s="153"/>
      <c r="S13" s="153"/>
      <c r="T13" s="154">
        <v>0</v>
      </c>
      <c r="U13" s="153">
        <f t="shared" si="6"/>
        <v>0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87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6</v>
      </c>
      <c r="B14" s="151" t="s">
        <v>56</v>
      </c>
      <c r="C14" s="178" t="s">
        <v>93</v>
      </c>
      <c r="D14" s="152" t="s">
        <v>86</v>
      </c>
      <c r="E14" s="155">
        <v>6</v>
      </c>
      <c r="F14" s="156">
        <f t="shared" si="7"/>
        <v>0</v>
      </c>
      <c r="G14" s="157">
        <f t="shared" si="0"/>
        <v>0</v>
      </c>
      <c r="H14" s="157"/>
      <c r="I14" s="157">
        <f t="shared" si="1"/>
        <v>0</v>
      </c>
      <c r="J14" s="157"/>
      <c r="K14" s="157">
        <f t="shared" si="2"/>
        <v>0</v>
      </c>
      <c r="L14" s="157">
        <v>0</v>
      </c>
      <c r="M14" s="157">
        <f t="shared" si="3"/>
        <v>0</v>
      </c>
      <c r="N14" s="153">
        <v>0</v>
      </c>
      <c r="O14" s="153">
        <f t="shared" si="4"/>
        <v>0</v>
      </c>
      <c r="P14" s="153">
        <v>0</v>
      </c>
      <c r="Q14" s="153">
        <f t="shared" si="5"/>
        <v>0</v>
      </c>
      <c r="R14" s="153"/>
      <c r="S14" s="153"/>
      <c r="T14" s="154">
        <v>0</v>
      </c>
      <c r="U14" s="153">
        <f t="shared" si="6"/>
        <v>0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87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7</v>
      </c>
      <c r="B15" s="151" t="s">
        <v>56</v>
      </c>
      <c r="C15" s="178" t="s">
        <v>94</v>
      </c>
      <c r="D15" s="152" t="s">
        <v>86</v>
      </c>
      <c r="E15" s="155">
        <v>1</v>
      </c>
      <c r="F15" s="156">
        <f t="shared" si="7"/>
        <v>0</v>
      </c>
      <c r="G15" s="157">
        <f t="shared" si="0"/>
        <v>0</v>
      </c>
      <c r="H15" s="157"/>
      <c r="I15" s="157">
        <f t="shared" si="1"/>
        <v>0</v>
      </c>
      <c r="J15" s="157"/>
      <c r="K15" s="157">
        <f t="shared" si="2"/>
        <v>0</v>
      </c>
      <c r="L15" s="157">
        <v>0</v>
      </c>
      <c r="M15" s="157">
        <f t="shared" si="3"/>
        <v>0</v>
      </c>
      <c r="N15" s="153">
        <v>0</v>
      </c>
      <c r="O15" s="153">
        <f t="shared" si="4"/>
        <v>0</v>
      </c>
      <c r="P15" s="153">
        <v>0</v>
      </c>
      <c r="Q15" s="153">
        <f t="shared" si="5"/>
        <v>0</v>
      </c>
      <c r="R15" s="153"/>
      <c r="S15" s="153"/>
      <c r="T15" s="154">
        <v>0</v>
      </c>
      <c r="U15" s="153">
        <f t="shared" si="6"/>
        <v>0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87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8</v>
      </c>
      <c r="B16" s="151" t="s">
        <v>56</v>
      </c>
      <c r="C16" s="178" t="s">
        <v>95</v>
      </c>
      <c r="D16" s="152" t="s">
        <v>86</v>
      </c>
      <c r="E16" s="155">
        <v>1</v>
      </c>
      <c r="F16" s="156">
        <f t="shared" si="7"/>
        <v>0</v>
      </c>
      <c r="G16" s="157">
        <f t="shared" si="0"/>
        <v>0</v>
      </c>
      <c r="H16" s="157"/>
      <c r="I16" s="157">
        <f t="shared" si="1"/>
        <v>0</v>
      </c>
      <c r="J16" s="157"/>
      <c r="K16" s="157">
        <f t="shared" si="2"/>
        <v>0</v>
      </c>
      <c r="L16" s="157">
        <v>0</v>
      </c>
      <c r="M16" s="157">
        <f t="shared" si="3"/>
        <v>0</v>
      </c>
      <c r="N16" s="153">
        <v>0</v>
      </c>
      <c r="O16" s="153">
        <f t="shared" si="4"/>
        <v>0</v>
      </c>
      <c r="P16" s="153">
        <v>0</v>
      </c>
      <c r="Q16" s="153">
        <f t="shared" si="5"/>
        <v>0</v>
      </c>
      <c r="R16" s="153"/>
      <c r="S16" s="153"/>
      <c r="T16" s="154">
        <v>0</v>
      </c>
      <c r="U16" s="153">
        <f t="shared" si="6"/>
        <v>0</v>
      </c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87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9</v>
      </c>
      <c r="B17" s="151" t="s">
        <v>56</v>
      </c>
      <c r="C17" s="178" t="s">
        <v>96</v>
      </c>
      <c r="D17" s="152" t="s">
        <v>97</v>
      </c>
      <c r="E17" s="155">
        <v>1</v>
      </c>
      <c r="F17" s="156">
        <f t="shared" si="7"/>
        <v>0</v>
      </c>
      <c r="G17" s="157">
        <f t="shared" si="0"/>
        <v>0</v>
      </c>
      <c r="H17" s="157"/>
      <c r="I17" s="157">
        <f t="shared" si="1"/>
        <v>0</v>
      </c>
      <c r="J17" s="157"/>
      <c r="K17" s="157">
        <f t="shared" si="2"/>
        <v>0</v>
      </c>
      <c r="L17" s="157">
        <v>0</v>
      </c>
      <c r="M17" s="157">
        <f t="shared" si="3"/>
        <v>0</v>
      </c>
      <c r="N17" s="153">
        <v>0</v>
      </c>
      <c r="O17" s="153">
        <f t="shared" si="4"/>
        <v>0</v>
      </c>
      <c r="P17" s="153">
        <v>0</v>
      </c>
      <c r="Q17" s="153">
        <f t="shared" si="5"/>
        <v>0</v>
      </c>
      <c r="R17" s="153"/>
      <c r="S17" s="153"/>
      <c r="T17" s="154">
        <v>0</v>
      </c>
      <c r="U17" s="153">
        <f t="shared" si="6"/>
        <v>0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87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10</v>
      </c>
      <c r="B18" s="151" t="s">
        <v>56</v>
      </c>
      <c r="C18" s="178" t="s">
        <v>98</v>
      </c>
      <c r="D18" s="152" t="s">
        <v>86</v>
      </c>
      <c r="E18" s="155">
        <v>1</v>
      </c>
      <c r="F18" s="156">
        <f t="shared" si="7"/>
        <v>0</v>
      </c>
      <c r="G18" s="157">
        <f t="shared" si="0"/>
        <v>0</v>
      </c>
      <c r="H18" s="157"/>
      <c r="I18" s="157">
        <f t="shared" si="1"/>
        <v>0</v>
      </c>
      <c r="J18" s="157"/>
      <c r="K18" s="157">
        <f t="shared" si="2"/>
        <v>0</v>
      </c>
      <c r="L18" s="157">
        <v>0</v>
      </c>
      <c r="M18" s="157">
        <f t="shared" si="3"/>
        <v>0</v>
      </c>
      <c r="N18" s="153">
        <v>0</v>
      </c>
      <c r="O18" s="153">
        <f t="shared" si="4"/>
        <v>0</v>
      </c>
      <c r="P18" s="153">
        <v>0</v>
      </c>
      <c r="Q18" s="153">
        <f t="shared" si="5"/>
        <v>0</v>
      </c>
      <c r="R18" s="153"/>
      <c r="S18" s="153"/>
      <c r="T18" s="154">
        <v>0</v>
      </c>
      <c r="U18" s="153">
        <f t="shared" si="6"/>
        <v>0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 t="s">
        <v>87</v>
      </c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11</v>
      </c>
      <c r="B19" s="151" t="s">
        <v>56</v>
      </c>
      <c r="C19" s="178" t="s">
        <v>99</v>
      </c>
      <c r="D19" s="152" t="s">
        <v>86</v>
      </c>
      <c r="E19" s="155">
        <v>1</v>
      </c>
      <c r="F19" s="156">
        <f t="shared" si="7"/>
        <v>0</v>
      </c>
      <c r="G19" s="157">
        <f t="shared" si="0"/>
        <v>0</v>
      </c>
      <c r="H19" s="157"/>
      <c r="I19" s="157">
        <f t="shared" si="1"/>
        <v>0</v>
      </c>
      <c r="J19" s="157"/>
      <c r="K19" s="157">
        <f t="shared" si="2"/>
        <v>0</v>
      </c>
      <c r="L19" s="157">
        <v>0</v>
      </c>
      <c r="M19" s="157">
        <f t="shared" si="3"/>
        <v>0</v>
      </c>
      <c r="N19" s="153">
        <v>0</v>
      </c>
      <c r="O19" s="153">
        <f t="shared" si="4"/>
        <v>0</v>
      </c>
      <c r="P19" s="153">
        <v>0</v>
      </c>
      <c r="Q19" s="153">
        <f t="shared" si="5"/>
        <v>0</v>
      </c>
      <c r="R19" s="153"/>
      <c r="S19" s="153"/>
      <c r="T19" s="154">
        <v>0</v>
      </c>
      <c r="U19" s="153">
        <f t="shared" si="6"/>
        <v>0</v>
      </c>
      <c r="V19" s="145"/>
      <c r="W19" s="145"/>
      <c r="X19" s="145"/>
      <c r="Y19" s="145"/>
      <c r="Z19" s="145"/>
      <c r="AA19" s="145"/>
      <c r="AB19" s="145"/>
      <c r="AC19" s="145"/>
      <c r="AD19" s="145"/>
      <c r="AE19" s="145" t="s">
        <v>87</v>
      </c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12</v>
      </c>
      <c r="B20" s="151" t="s">
        <v>56</v>
      </c>
      <c r="C20" s="178" t="s">
        <v>100</v>
      </c>
      <c r="D20" s="152" t="s">
        <v>86</v>
      </c>
      <c r="E20" s="155">
        <v>3</v>
      </c>
      <c r="F20" s="156">
        <f t="shared" si="7"/>
        <v>0</v>
      </c>
      <c r="G20" s="157">
        <f t="shared" si="0"/>
        <v>0</v>
      </c>
      <c r="H20" s="157"/>
      <c r="I20" s="157">
        <f t="shared" si="1"/>
        <v>0</v>
      </c>
      <c r="J20" s="157"/>
      <c r="K20" s="157">
        <f t="shared" si="2"/>
        <v>0</v>
      </c>
      <c r="L20" s="157">
        <v>0</v>
      </c>
      <c r="M20" s="157">
        <f t="shared" si="3"/>
        <v>0</v>
      </c>
      <c r="N20" s="153">
        <v>0</v>
      </c>
      <c r="O20" s="153">
        <f t="shared" si="4"/>
        <v>0</v>
      </c>
      <c r="P20" s="153">
        <v>0</v>
      </c>
      <c r="Q20" s="153">
        <f t="shared" si="5"/>
        <v>0</v>
      </c>
      <c r="R20" s="153"/>
      <c r="S20" s="153"/>
      <c r="T20" s="154">
        <v>0</v>
      </c>
      <c r="U20" s="153">
        <f t="shared" si="6"/>
        <v>0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87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13</v>
      </c>
      <c r="B21" s="151" t="s">
        <v>56</v>
      </c>
      <c r="C21" s="178" t="s">
        <v>101</v>
      </c>
      <c r="D21" s="152" t="s">
        <v>86</v>
      </c>
      <c r="E21" s="155">
        <v>1</v>
      </c>
      <c r="F21" s="156">
        <f t="shared" si="7"/>
        <v>0</v>
      </c>
      <c r="G21" s="157">
        <f t="shared" si="0"/>
        <v>0</v>
      </c>
      <c r="H21" s="157"/>
      <c r="I21" s="157">
        <f t="shared" si="1"/>
        <v>0</v>
      </c>
      <c r="J21" s="157"/>
      <c r="K21" s="157">
        <f t="shared" si="2"/>
        <v>0</v>
      </c>
      <c r="L21" s="157">
        <v>0</v>
      </c>
      <c r="M21" s="157">
        <f t="shared" si="3"/>
        <v>0</v>
      </c>
      <c r="N21" s="153">
        <v>0</v>
      </c>
      <c r="O21" s="153">
        <f t="shared" si="4"/>
        <v>0</v>
      </c>
      <c r="P21" s="153">
        <v>0</v>
      </c>
      <c r="Q21" s="153">
        <f t="shared" si="5"/>
        <v>0</v>
      </c>
      <c r="R21" s="153"/>
      <c r="S21" s="153"/>
      <c r="T21" s="154">
        <v>0</v>
      </c>
      <c r="U21" s="153">
        <f t="shared" si="6"/>
        <v>0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87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14</v>
      </c>
      <c r="B22" s="151" t="s">
        <v>56</v>
      </c>
      <c r="C22" s="178" t="s">
        <v>102</v>
      </c>
      <c r="D22" s="152" t="s">
        <v>86</v>
      </c>
      <c r="E22" s="155">
        <v>1</v>
      </c>
      <c r="F22" s="156">
        <f t="shared" si="7"/>
        <v>0</v>
      </c>
      <c r="G22" s="157">
        <f t="shared" si="0"/>
        <v>0</v>
      </c>
      <c r="H22" s="157"/>
      <c r="I22" s="157">
        <f t="shared" si="1"/>
        <v>0</v>
      </c>
      <c r="J22" s="157"/>
      <c r="K22" s="157">
        <f t="shared" si="2"/>
        <v>0</v>
      </c>
      <c r="L22" s="157">
        <v>0</v>
      </c>
      <c r="M22" s="157">
        <f t="shared" si="3"/>
        <v>0</v>
      </c>
      <c r="N22" s="153">
        <v>0</v>
      </c>
      <c r="O22" s="153">
        <f t="shared" si="4"/>
        <v>0</v>
      </c>
      <c r="P22" s="153">
        <v>0</v>
      </c>
      <c r="Q22" s="153">
        <f t="shared" si="5"/>
        <v>0</v>
      </c>
      <c r="R22" s="153"/>
      <c r="S22" s="153"/>
      <c r="T22" s="154">
        <v>0</v>
      </c>
      <c r="U22" s="153">
        <f t="shared" si="6"/>
        <v>0</v>
      </c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87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15</v>
      </c>
      <c r="B23" s="151" t="s">
        <v>56</v>
      </c>
      <c r="C23" s="178" t="s">
        <v>103</v>
      </c>
      <c r="D23" s="152" t="s">
        <v>90</v>
      </c>
      <c r="E23" s="155">
        <v>1</v>
      </c>
      <c r="F23" s="156">
        <f t="shared" si="7"/>
        <v>0</v>
      </c>
      <c r="G23" s="157">
        <f t="shared" si="0"/>
        <v>0</v>
      </c>
      <c r="H23" s="157"/>
      <c r="I23" s="157">
        <f t="shared" si="1"/>
        <v>0</v>
      </c>
      <c r="J23" s="157"/>
      <c r="K23" s="157">
        <f t="shared" si="2"/>
        <v>0</v>
      </c>
      <c r="L23" s="157">
        <v>0</v>
      </c>
      <c r="M23" s="157">
        <f t="shared" si="3"/>
        <v>0</v>
      </c>
      <c r="N23" s="153">
        <v>0</v>
      </c>
      <c r="O23" s="153">
        <f t="shared" si="4"/>
        <v>0</v>
      </c>
      <c r="P23" s="153">
        <v>0</v>
      </c>
      <c r="Q23" s="153">
        <f t="shared" si="5"/>
        <v>0</v>
      </c>
      <c r="R23" s="153"/>
      <c r="S23" s="153"/>
      <c r="T23" s="154">
        <v>0</v>
      </c>
      <c r="U23" s="153">
        <f t="shared" si="6"/>
        <v>0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87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16</v>
      </c>
      <c r="B24" s="151" t="s">
        <v>56</v>
      </c>
      <c r="C24" s="178" t="s">
        <v>104</v>
      </c>
      <c r="D24" s="152" t="s">
        <v>90</v>
      </c>
      <c r="E24" s="155">
        <v>6</v>
      </c>
      <c r="F24" s="156">
        <f t="shared" si="7"/>
        <v>0</v>
      </c>
      <c r="G24" s="157">
        <f t="shared" si="0"/>
        <v>0</v>
      </c>
      <c r="H24" s="157"/>
      <c r="I24" s="157">
        <f t="shared" si="1"/>
        <v>0</v>
      </c>
      <c r="J24" s="157"/>
      <c r="K24" s="157">
        <f t="shared" si="2"/>
        <v>0</v>
      </c>
      <c r="L24" s="157">
        <v>0</v>
      </c>
      <c r="M24" s="157">
        <f t="shared" si="3"/>
        <v>0</v>
      </c>
      <c r="N24" s="153">
        <v>0</v>
      </c>
      <c r="O24" s="153">
        <f t="shared" si="4"/>
        <v>0</v>
      </c>
      <c r="P24" s="153">
        <v>0</v>
      </c>
      <c r="Q24" s="153">
        <f t="shared" si="5"/>
        <v>0</v>
      </c>
      <c r="R24" s="153"/>
      <c r="S24" s="153"/>
      <c r="T24" s="154">
        <v>0</v>
      </c>
      <c r="U24" s="153">
        <f t="shared" si="6"/>
        <v>0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87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17</v>
      </c>
      <c r="B25" s="151" t="s">
        <v>56</v>
      </c>
      <c r="C25" s="178" t="s">
        <v>105</v>
      </c>
      <c r="D25" s="152" t="s">
        <v>86</v>
      </c>
      <c r="E25" s="155">
        <v>1</v>
      </c>
      <c r="F25" s="156">
        <f t="shared" si="7"/>
        <v>0</v>
      </c>
      <c r="G25" s="157">
        <f t="shared" si="0"/>
        <v>0</v>
      </c>
      <c r="H25" s="157"/>
      <c r="I25" s="157">
        <f t="shared" si="1"/>
        <v>0</v>
      </c>
      <c r="J25" s="157"/>
      <c r="K25" s="157">
        <f t="shared" si="2"/>
        <v>0</v>
      </c>
      <c r="L25" s="157">
        <v>0</v>
      </c>
      <c r="M25" s="157">
        <f t="shared" si="3"/>
        <v>0</v>
      </c>
      <c r="N25" s="153">
        <v>0</v>
      </c>
      <c r="O25" s="153">
        <f t="shared" si="4"/>
        <v>0</v>
      </c>
      <c r="P25" s="153">
        <v>0</v>
      </c>
      <c r="Q25" s="153">
        <f t="shared" si="5"/>
        <v>0</v>
      </c>
      <c r="R25" s="153"/>
      <c r="S25" s="153"/>
      <c r="T25" s="154">
        <v>0</v>
      </c>
      <c r="U25" s="153">
        <f t="shared" si="6"/>
        <v>0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87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18</v>
      </c>
      <c r="B26" s="151" t="s">
        <v>56</v>
      </c>
      <c r="C26" s="178" t="s">
        <v>106</v>
      </c>
      <c r="D26" s="152" t="s">
        <v>86</v>
      </c>
      <c r="E26" s="155">
        <v>1</v>
      </c>
      <c r="F26" s="156">
        <f t="shared" si="7"/>
        <v>0</v>
      </c>
      <c r="G26" s="157">
        <f t="shared" si="0"/>
        <v>0</v>
      </c>
      <c r="H26" s="157"/>
      <c r="I26" s="157">
        <f t="shared" si="1"/>
        <v>0</v>
      </c>
      <c r="J26" s="157"/>
      <c r="K26" s="157">
        <f t="shared" si="2"/>
        <v>0</v>
      </c>
      <c r="L26" s="157">
        <v>0</v>
      </c>
      <c r="M26" s="157">
        <f t="shared" si="3"/>
        <v>0</v>
      </c>
      <c r="N26" s="153">
        <v>0</v>
      </c>
      <c r="O26" s="153">
        <f t="shared" si="4"/>
        <v>0</v>
      </c>
      <c r="P26" s="153">
        <v>0</v>
      </c>
      <c r="Q26" s="153">
        <f t="shared" si="5"/>
        <v>0</v>
      </c>
      <c r="R26" s="153"/>
      <c r="S26" s="153"/>
      <c r="T26" s="154">
        <v>0</v>
      </c>
      <c r="U26" s="153">
        <f t="shared" si="6"/>
        <v>0</v>
      </c>
      <c r="V26" s="145"/>
      <c r="W26" s="145"/>
      <c r="X26" s="145"/>
      <c r="Y26" s="145"/>
      <c r="Z26" s="145"/>
      <c r="AA26" s="145"/>
      <c r="AB26" s="145"/>
      <c r="AC26" s="145"/>
      <c r="AD26" s="145"/>
      <c r="AE26" s="145" t="s">
        <v>87</v>
      </c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19</v>
      </c>
      <c r="B27" s="151" t="s">
        <v>56</v>
      </c>
      <c r="C27" s="178" t="s">
        <v>107</v>
      </c>
      <c r="D27" s="152" t="s">
        <v>86</v>
      </c>
      <c r="E27" s="155">
        <v>2</v>
      </c>
      <c r="F27" s="156">
        <f t="shared" si="7"/>
        <v>0</v>
      </c>
      <c r="G27" s="157">
        <f t="shared" si="0"/>
        <v>0</v>
      </c>
      <c r="H27" s="157"/>
      <c r="I27" s="157">
        <f t="shared" si="1"/>
        <v>0</v>
      </c>
      <c r="J27" s="157"/>
      <c r="K27" s="157">
        <f t="shared" si="2"/>
        <v>0</v>
      </c>
      <c r="L27" s="157">
        <v>0</v>
      </c>
      <c r="M27" s="157">
        <f t="shared" si="3"/>
        <v>0</v>
      </c>
      <c r="N27" s="153">
        <v>0</v>
      </c>
      <c r="O27" s="153">
        <f t="shared" si="4"/>
        <v>0</v>
      </c>
      <c r="P27" s="153">
        <v>0</v>
      </c>
      <c r="Q27" s="153">
        <f t="shared" si="5"/>
        <v>0</v>
      </c>
      <c r="R27" s="153"/>
      <c r="S27" s="153"/>
      <c r="T27" s="154">
        <v>0</v>
      </c>
      <c r="U27" s="153">
        <f t="shared" si="6"/>
        <v>0</v>
      </c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87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20</v>
      </c>
      <c r="B28" s="151" t="s">
        <v>56</v>
      </c>
      <c r="C28" s="178" t="s">
        <v>108</v>
      </c>
      <c r="D28" s="152" t="s">
        <v>86</v>
      </c>
      <c r="E28" s="155">
        <v>4</v>
      </c>
      <c r="F28" s="156">
        <f t="shared" si="7"/>
        <v>0</v>
      </c>
      <c r="G28" s="157">
        <f t="shared" si="0"/>
        <v>0</v>
      </c>
      <c r="H28" s="157"/>
      <c r="I28" s="157">
        <f t="shared" si="1"/>
        <v>0</v>
      </c>
      <c r="J28" s="157"/>
      <c r="K28" s="157">
        <f t="shared" si="2"/>
        <v>0</v>
      </c>
      <c r="L28" s="157">
        <v>0</v>
      </c>
      <c r="M28" s="157">
        <f t="shared" si="3"/>
        <v>0</v>
      </c>
      <c r="N28" s="153">
        <v>0</v>
      </c>
      <c r="O28" s="153">
        <f t="shared" si="4"/>
        <v>0</v>
      </c>
      <c r="P28" s="153">
        <v>0</v>
      </c>
      <c r="Q28" s="153">
        <f t="shared" si="5"/>
        <v>0</v>
      </c>
      <c r="R28" s="153"/>
      <c r="S28" s="153"/>
      <c r="T28" s="154">
        <v>0</v>
      </c>
      <c r="U28" s="153">
        <f t="shared" si="6"/>
        <v>0</v>
      </c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87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21</v>
      </c>
      <c r="B29" s="151" t="s">
        <v>56</v>
      </c>
      <c r="C29" s="178" t="s">
        <v>109</v>
      </c>
      <c r="D29" s="152" t="s">
        <v>86</v>
      </c>
      <c r="E29" s="155">
        <v>1</v>
      </c>
      <c r="F29" s="156">
        <f t="shared" si="7"/>
        <v>0</v>
      </c>
      <c r="G29" s="157">
        <f t="shared" si="0"/>
        <v>0</v>
      </c>
      <c r="H29" s="157"/>
      <c r="I29" s="157">
        <f t="shared" si="1"/>
        <v>0</v>
      </c>
      <c r="J29" s="157"/>
      <c r="K29" s="157">
        <f t="shared" si="2"/>
        <v>0</v>
      </c>
      <c r="L29" s="157">
        <v>0</v>
      </c>
      <c r="M29" s="157">
        <f t="shared" si="3"/>
        <v>0</v>
      </c>
      <c r="N29" s="153">
        <v>0</v>
      </c>
      <c r="O29" s="153">
        <f t="shared" si="4"/>
        <v>0</v>
      </c>
      <c r="P29" s="153">
        <v>0</v>
      </c>
      <c r="Q29" s="153">
        <f t="shared" si="5"/>
        <v>0</v>
      </c>
      <c r="R29" s="153"/>
      <c r="S29" s="153"/>
      <c r="T29" s="154">
        <v>0</v>
      </c>
      <c r="U29" s="153">
        <f t="shared" si="6"/>
        <v>0</v>
      </c>
      <c r="V29" s="145"/>
      <c r="W29" s="145"/>
      <c r="X29" s="145"/>
      <c r="Y29" s="145"/>
      <c r="Z29" s="145"/>
      <c r="AA29" s="145"/>
      <c r="AB29" s="145"/>
      <c r="AC29" s="145"/>
      <c r="AD29" s="145"/>
      <c r="AE29" s="145" t="s">
        <v>87</v>
      </c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22</v>
      </c>
      <c r="B30" s="151" t="s">
        <v>56</v>
      </c>
      <c r="C30" s="178" t="s">
        <v>110</v>
      </c>
      <c r="D30" s="152" t="s">
        <v>86</v>
      </c>
      <c r="E30" s="155">
        <v>1</v>
      </c>
      <c r="F30" s="156">
        <f t="shared" si="7"/>
        <v>0</v>
      </c>
      <c r="G30" s="157">
        <f t="shared" si="0"/>
        <v>0</v>
      </c>
      <c r="H30" s="157"/>
      <c r="I30" s="157">
        <f t="shared" si="1"/>
        <v>0</v>
      </c>
      <c r="J30" s="157"/>
      <c r="K30" s="157">
        <f t="shared" si="2"/>
        <v>0</v>
      </c>
      <c r="L30" s="157">
        <v>0</v>
      </c>
      <c r="M30" s="157">
        <f t="shared" si="3"/>
        <v>0</v>
      </c>
      <c r="N30" s="153">
        <v>0</v>
      </c>
      <c r="O30" s="153">
        <f t="shared" si="4"/>
        <v>0</v>
      </c>
      <c r="P30" s="153">
        <v>0</v>
      </c>
      <c r="Q30" s="153">
        <f t="shared" si="5"/>
        <v>0</v>
      </c>
      <c r="R30" s="153"/>
      <c r="S30" s="153"/>
      <c r="T30" s="154">
        <v>0</v>
      </c>
      <c r="U30" s="153">
        <f t="shared" si="6"/>
        <v>0</v>
      </c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87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23</v>
      </c>
      <c r="B31" s="151" t="s">
        <v>56</v>
      </c>
      <c r="C31" s="178" t="s">
        <v>111</v>
      </c>
      <c r="D31" s="152" t="s">
        <v>86</v>
      </c>
      <c r="E31" s="155">
        <v>2</v>
      </c>
      <c r="F31" s="156">
        <f t="shared" si="7"/>
        <v>0</v>
      </c>
      <c r="G31" s="157">
        <f t="shared" si="0"/>
        <v>0</v>
      </c>
      <c r="H31" s="157"/>
      <c r="I31" s="157">
        <f t="shared" si="1"/>
        <v>0</v>
      </c>
      <c r="J31" s="157"/>
      <c r="K31" s="157">
        <f t="shared" si="2"/>
        <v>0</v>
      </c>
      <c r="L31" s="157">
        <v>0</v>
      </c>
      <c r="M31" s="157">
        <f t="shared" si="3"/>
        <v>0</v>
      </c>
      <c r="N31" s="153">
        <v>0</v>
      </c>
      <c r="O31" s="153">
        <f t="shared" si="4"/>
        <v>0</v>
      </c>
      <c r="P31" s="153">
        <v>0</v>
      </c>
      <c r="Q31" s="153">
        <f t="shared" si="5"/>
        <v>0</v>
      </c>
      <c r="R31" s="153"/>
      <c r="S31" s="153"/>
      <c r="T31" s="154">
        <v>0</v>
      </c>
      <c r="U31" s="153">
        <f t="shared" si="6"/>
        <v>0</v>
      </c>
      <c r="V31" s="145"/>
      <c r="W31" s="145"/>
      <c r="X31" s="145"/>
      <c r="Y31" s="145"/>
      <c r="Z31" s="145"/>
      <c r="AA31" s="145"/>
      <c r="AB31" s="145"/>
      <c r="AC31" s="145"/>
      <c r="AD31" s="145"/>
      <c r="AE31" s="145" t="s">
        <v>87</v>
      </c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24</v>
      </c>
      <c r="B32" s="151" t="s">
        <v>56</v>
      </c>
      <c r="C32" s="178" t="s">
        <v>112</v>
      </c>
      <c r="D32" s="152" t="s">
        <v>86</v>
      </c>
      <c r="E32" s="155">
        <v>1</v>
      </c>
      <c r="F32" s="156">
        <f t="shared" si="7"/>
        <v>0</v>
      </c>
      <c r="G32" s="157">
        <f t="shared" si="0"/>
        <v>0</v>
      </c>
      <c r="H32" s="157"/>
      <c r="I32" s="157">
        <f t="shared" si="1"/>
        <v>0</v>
      </c>
      <c r="J32" s="157"/>
      <c r="K32" s="157">
        <f t="shared" si="2"/>
        <v>0</v>
      </c>
      <c r="L32" s="157">
        <v>0</v>
      </c>
      <c r="M32" s="157">
        <f t="shared" si="3"/>
        <v>0</v>
      </c>
      <c r="N32" s="153">
        <v>0</v>
      </c>
      <c r="O32" s="153">
        <f t="shared" si="4"/>
        <v>0</v>
      </c>
      <c r="P32" s="153">
        <v>0</v>
      </c>
      <c r="Q32" s="153">
        <f t="shared" si="5"/>
        <v>0</v>
      </c>
      <c r="R32" s="153"/>
      <c r="S32" s="153"/>
      <c r="T32" s="154">
        <v>0</v>
      </c>
      <c r="U32" s="153">
        <f t="shared" si="6"/>
        <v>0</v>
      </c>
      <c r="V32" s="145"/>
      <c r="W32" s="145"/>
      <c r="X32" s="145"/>
      <c r="Y32" s="145"/>
      <c r="Z32" s="145"/>
      <c r="AA32" s="145"/>
      <c r="AB32" s="145"/>
      <c r="AC32" s="145"/>
      <c r="AD32" s="145"/>
      <c r="AE32" s="145" t="s">
        <v>87</v>
      </c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25</v>
      </c>
      <c r="B33" s="151" t="s">
        <v>56</v>
      </c>
      <c r="C33" s="178" t="s">
        <v>113</v>
      </c>
      <c r="D33" s="152" t="s">
        <v>86</v>
      </c>
      <c r="E33" s="155">
        <v>2</v>
      </c>
      <c r="F33" s="156">
        <f t="shared" si="7"/>
        <v>0</v>
      </c>
      <c r="G33" s="157">
        <f t="shared" si="0"/>
        <v>0</v>
      </c>
      <c r="H33" s="157"/>
      <c r="I33" s="157">
        <f t="shared" si="1"/>
        <v>0</v>
      </c>
      <c r="J33" s="157"/>
      <c r="K33" s="157">
        <f t="shared" si="2"/>
        <v>0</v>
      </c>
      <c r="L33" s="157">
        <v>0</v>
      </c>
      <c r="M33" s="157">
        <f t="shared" si="3"/>
        <v>0</v>
      </c>
      <c r="N33" s="153">
        <v>0</v>
      </c>
      <c r="O33" s="153">
        <f t="shared" si="4"/>
        <v>0</v>
      </c>
      <c r="P33" s="153">
        <v>0</v>
      </c>
      <c r="Q33" s="153">
        <f t="shared" si="5"/>
        <v>0</v>
      </c>
      <c r="R33" s="153"/>
      <c r="S33" s="153"/>
      <c r="T33" s="154">
        <v>0</v>
      </c>
      <c r="U33" s="153">
        <f t="shared" si="6"/>
        <v>0</v>
      </c>
      <c r="V33" s="145"/>
      <c r="W33" s="145"/>
      <c r="X33" s="145"/>
      <c r="Y33" s="145"/>
      <c r="Z33" s="145"/>
      <c r="AA33" s="145"/>
      <c r="AB33" s="145"/>
      <c r="AC33" s="145"/>
      <c r="AD33" s="145"/>
      <c r="AE33" s="145" t="s">
        <v>87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26</v>
      </c>
      <c r="B34" s="151" t="s">
        <v>56</v>
      </c>
      <c r="C34" s="178" t="s">
        <v>114</v>
      </c>
      <c r="D34" s="152" t="s">
        <v>90</v>
      </c>
      <c r="E34" s="155">
        <v>4</v>
      </c>
      <c r="F34" s="156">
        <f t="shared" si="7"/>
        <v>0</v>
      </c>
      <c r="G34" s="157">
        <f t="shared" si="0"/>
        <v>0</v>
      </c>
      <c r="H34" s="157"/>
      <c r="I34" s="157">
        <f t="shared" si="1"/>
        <v>0</v>
      </c>
      <c r="J34" s="157"/>
      <c r="K34" s="157">
        <f t="shared" si="2"/>
        <v>0</v>
      </c>
      <c r="L34" s="157">
        <v>0</v>
      </c>
      <c r="M34" s="157">
        <f t="shared" si="3"/>
        <v>0</v>
      </c>
      <c r="N34" s="153">
        <v>0</v>
      </c>
      <c r="O34" s="153">
        <f t="shared" si="4"/>
        <v>0</v>
      </c>
      <c r="P34" s="153">
        <v>0</v>
      </c>
      <c r="Q34" s="153">
        <f t="shared" si="5"/>
        <v>0</v>
      </c>
      <c r="R34" s="153"/>
      <c r="S34" s="153"/>
      <c r="T34" s="154">
        <v>0</v>
      </c>
      <c r="U34" s="153">
        <f t="shared" si="6"/>
        <v>0</v>
      </c>
      <c r="V34" s="145"/>
      <c r="W34" s="145"/>
      <c r="X34" s="145"/>
      <c r="Y34" s="145"/>
      <c r="Z34" s="145"/>
      <c r="AA34" s="145"/>
      <c r="AB34" s="145"/>
      <c r="AC34" s="145"/>
      <c r="AD34" s="145"/>
      <c r="AE34" s="145" t="s">
        <v>87</v>
      </c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27</v>
      </c>
      <c r="B35" s="151" t="s">
        <v>56</v>
      </c>
      <c r="C35" s="178" t="s">
        <v>115</v>
      </c>
      <c r="D35" s="152" t="s">
        <v>86</v>
      </c>
      <c r="E35" s="155">
        <v>1</v>
      </c>
      <c r="F35" s="156">
        <f t="shared" si="7"/>
        <v>0</v>
      </c>
      <c r="G35" s="157">
        <f t="shared" si="0"/>
        <v>0</v>
      </c>
      <c r="H35" s="157"/>
      <c r="I35" s="157">
        <f t="shared" si="1"/>
        <v>0</v>
      </c>
      <c r="J35" s="157"/>
      <c r="K35" s="157">
        <f t="shared" si="2"/>
        <v>0</v>
      </c>
      <c r="L35" s="157">
        <v>0</v>
      </c>
      <c r="M35" s="157">
        <f t="shared" si="3"/>
        <v>0</v>
      </c>
      <c r="N35" s="153">
        <v>0</v>
      </c>
      <c r="O35" s="153">
        <f t="shared" si="4"/>
        <v>0</v>
      </c>
      <c r="P35" s="153">
        <v>0</v>
      </c>
      <c r="Q35" s="153">
        <f t="shared" si="5"/>
        <v>0</v>
      </c>
      <c r="R35" s="153"/>
      <c r="S35" s="153"/>
      <c r="T35" s="154">
        <v>0</v>
      </c>
      <c r="U35" s="153">
        <f t="shared" si="6"/>
        <v>0</v>
      </c>
      <c r="V35" s="145"/>
      <c r="W35" s="145"/>
      <c r="X35" s="145"/>
      <c r="Y35" s="145"/>
      <c r="Z35" s="145"/>
      <c r="AA35" s="145"/>
      <c r="AB35" s="145"/>
      <c r="AC35" s="145"/>
      <c r="AD35" s="145"/>
      <c r="AE35" s="145" t="s">
        <v>87</v>
      </c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28</v>
      </c>
      <c r="B36" s="151" t="s">
        <v>56</v>
      </c>
      <c r="C36" s="178" t="s">
        <v>116</v>
      </c>
      <c r="D36" s="152" t="s">
        <v>86</v>
      </c>
      <c r="E36" s="155">
        <v>1</v>
      </c>
      <c r="F36" s="156">
        <f t="shared" si="7"/>
        <v>0</v>
      </c>
      <c r="G36" s="157">
        <f t="shared" si="0"/>
        <v>0</v>
      </c>
      <c r="H36" s="157"/>
      <c r="I36" s="157">
        <f t="shared" si="1"/>
        <v>0</v>
      </c>
      <c r="J36" s="157"/>
      <c r="K36" s="157">
        <f t="shared" si="2"/>
        <v>0</v>
      </c>
      <c r="L36" s="157">
        <v>0</v>
      </c>
      <c r="M36" s="157">
        <f t="shared" si="3"/>
        <v>0</v>
      </c>
      <c r="N36" s="153">
        <v>0</v>
      </c>
      <c r="O36" s="153">
        <f t="shared" si="4"/>
        <v>0</v>
      </c>
      <c r="P36" s="153">
        <v>0</v>
      </c>
      <c r="Q36" s="153">
        <f t="shared" si="5"/>
        <v>0</v>
      </c>
      <c r="R36" s="153"/>
      <c r="S36" s="153"/>
      <c r="T36" s="154">
        <v>0</v>
      </c>
      <c r="U36" s="153">
        <f t="shared" si="6"/>
        <v>0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 t="s">
        <v>87</v>
      </c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29</v>
      </c>
      <c r="B37" s="151" t="s">
        <v>56</v>
      </c>
      <c r="C37" s="178" t="s">
        <v>117</v>
      </c>
      <c r="D37" s="152" t="s">
        <v>86</v>
      </c>
      <c r="E37" s="155">
        <v>1</v>
      </c>
      <c r="F37" s="156">
        <f t="shared" si="7"/>
        <v>0</v>
      </c>
      <c r="G37" s="157">
        <f t="shared" si="0"/>
        <v>0</v>
      </c>
      <c r="H37" s="157"/>
      <c r="I37" s="157">
        <f t="shared" si="1"/>
        <v>0</v>
      </c>
      <c r="J37" s="157"/>
      <c r="K37" s="157">
        <f t="shared" si="2"/>
        <v>0</v>
      </c>
      <c r="L37" s="157">
        <v>0</v>
      </c>
      <c r="M37" s="157">
        <f t="shared" si="3"/>
        <v>0</v>
      </c>
      <c r="N37" s="153">
        <v>0</v>
      </c>
      <c r="O37" s="153">
        <f t="shared" si="4"/>
        <v>0</v>
      </c>
      <c r="P37" s="153">
        <v>0</v>
      </c>
      <c r="Q37" s="153">
        <f t="shared" si="5"/>
        <v>0</v>
      </c>
      <c r="R37" s="153"/>
      <c r="S37" s="153"/>
      <c r="T37" s="154">
        <v>0</v>
      </c>
      <c r="U37" s="153">
        <f t="shared" si="6"/>
        <v>0</v>
      </c>
      <c r="V37" s="145"/>
      <c r="W37" s="145"/>
      <c r="X37" s="145"/>
      <c r="Y37" s="145"/>
      <c r="Z37" s="145"/>
      <c r="AA37" s="145"/>
      <c r="AB37" s="145"/>
      <c r="AC37" s="145"/>
      <c r="AD37" s="145"/>
      <c r="AE37" s="145" t="s">
        <v>87</v>
      </c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30</v>
      </c>
      <c r="B38" s="151" t="s">
        <v>56</v>
      </c>
      <c r="C38" s="178" t="s">
        <v>118</v>
      </c>
      <c r="D38" s="152" t="s">
        <v>86</v>
      </c>
      <c r="E38" s="155">
        <v>1</v>
      </c>
      <c r="F38" s="156">
        <f t="shared" si="7"/>
        <v>0</v>
      </c>
      <c r="G38" s="157">
        <f t="shared" si="0"/>
        <v>0</v>
      </c>
      <c r="H38" s="157"/>
      <c r="I38" s="157">
        <f t="shared" si="1"/>
        <v>0</v>
      </c>
      <c r="J38" s="157"/>
      <c r="K38" s="157">
        <f t="shared" si="2"/>
        <v>0</v>
      </c>
      <c r="L38" s="157">
        <v>0</v>
      </c>
      <c r="M38" s="157">
        <f t="shared" si="3"/>
        <v>0</v>
      </c>
      <c r="N38" s="153">
        <v>0</v>
      </c>
      <c r="O38" s="153">
        <f t="shared" si="4"/>
        <v>0</v>
      </c>
      <c r="P38" s="153">
        <v>0</v>
      </c>
      <c r="Q38" s="153">
        <f t="shared" si="5"/>
        <v>0</v>
      </c>
      <c r="R38" s="153"/>
      <c r="S38" s="153"/>
      <c r="T38" s="154">
        <v>0</v>
      </c>
      <c r="U38" s="153">
        <f t="shared" si="6"/>
        <v>0</v>
      </c>
      <c r="V38" s="145"/>
      <c r="W38" s="145"/>
      <c r="X38" s="145"/>
      <c r="Y38" s="145"/>
      <c r="Z38" s="145"/>
      <c r="AA38" s="145"/>
      <c r="AB38" s="145"/>
      <c r="AC38" s="145"/>
      <c r="AD38" s="145"/>
      <c r="AE38" s="145" t="s">
        <v>87</v>
      </c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>
        <v>31</v>
      </c>
      <c r="B39" s="151" t="s">
        <v>56</v>
      </c>
      <c r="C39" s="178" t="s">
        <v>119</v>
      </c>
      <c r="D39" s="152" t="s">
        <v>86</v>
      </c>
      <c r="E39" s="155">
        <v>1</v>
      </c>
      <c r="F39" s="156">
        <f t="shared" si="7"/>
        <v>0</v>
      </c>
      <c r="G39" s="157">
        <f t="shared" si="0"/>
        <v>0</v>
      </c>
      <c r="H39" s="157"/>
      <c r="I39" s="157">
        <f t="shared" si="1"/>
        <v>0</v>
      </c>
      <c r="J39" s="157"/>
      <c r="K39" s="157">
        <f t="shared" si="2"/>
        <v>0</v>
      </c>
      <c r="L39" s="157">
        <v>0</v>
      </c>
      <c r="M39" s="157">
        <f t="shared" si="3"/>
        <v>0</v>
      </c>
      <c r="N39" s="153">
        <v>0</v>
      </c>
      <c r="O39" s="153">
        <f t="shared" si="4"/>
        <v>0</v>
      </c>
      <c r="P39" s="153">
        <v>0</v>
      </c>
      <c r="Q39" s="153">
        <f t="shared" si="5"/>
        <v>0</v>
      </c>
      <c r="R39" s="153"/>
      <c r="S39" s="153"/>
      <c r="T39" s="154">
        <v>0</v>
      </c>
      <c r="U39" s="153">
        <f t="shared" si="6"/>
        <v>0</v>
      </c>
      <c r="V39" s="145"/>
      <c r="W39" s="145"/>
      <c r="X39" s="145"/>
      <c r="Y39" s="145"/>
      <c r="Z39" s="145"/>
      <c r="AA39" s="145"/>
      <c r="AB39" s="145"/>
      <c r="AC39" s="145"/>
      <c r="AD39" s="145"/>
      <c r="AE39" s="145" t="s">
        <v>87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32</v>
      </c>
      <c r="B40" s="151" t="s">
        <v>56</v>
      </c>
      <c r="C40" s="178" t="s">
        <v>120</v>
      </c>
      <c r="D40" s="152" t="s">
        <v>97</v>
      </c>
      <c r="E40" s="155">
        <v>1</v>
      </c>
      <c r="F40" s="156">
        <f t="shared" si="7"/>
        <v>0</v>
      </c>
      <c r="G40" s="157">
        <f t="shared" si="0"/>
        <v>0</v>
      </c>
      <c r="H40" s="157"/>
      <c r="I40" s="157">
        <f t="shared" si="1"/>
        <v>0</v>
      </c>
      <c r="J40" s="157"/>
      <c r="K40" s="157">
        <f t="shared" si="2"/>
        <v>0</v>
      </c>
      <c r="L40" s="157">
        <v>0</v>
      </c>
      <c r="M40" s="157">
        <f t="shared" si="3"/>
        <v>0</v>
      </c>
      <c r="N40" s="153">
        <v>0</v>
      </c>
      <c r="O40" s="153">
        <f t="shared" si="4"/>
        <v>0</v>
      </c>
      <c r="P40" s="153">
        <v>0</v>
      </c>
      <c r="Q40" s="153">
        <f t="shared" si="5"/>
        <v>0</v>
      </c>
      <c r="R40" s="153"/>
      <c r="S40" s="153"/>
      <c r="T40" s="154">
        <v>0</v>
      </c>
      <c r="U40" s="153">
        <f t="shared" si="6"/>
        <v>0</v>
      </c>
      <c r="V40" s="145"/>
      <c r="W40" s="145"/>
      <c r="X40" s="145"/>
      <c r="Y40" s="145"/>
      <c r="Z40" s="145"/>
      <c r="AA40" s="145"/>
      <c r="AB40" s="145"/>
      <c r="AC40" s="145"/>
      <c r="AD40" s="145"/>
      <c r="AE40" s="145" t="s">
        <v>87</v>
      </c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33</v>
      </c>
      <c r="B41" s="151" t="s">
        <v>56</v>
      </c>
      <c r="C41" s="178" t="s">
        <v>121</v>
      </c>
      <c r="D41" s="152" t="s">
        <v>97</v>
      </c>
      <c r="E41" s="155">
        <v>1</v>
      </c>
      <c r="F41" s="156">
        <f t="shared" si="7"/>
        <v>0</v>
      </c>
      <c r="G41" s="157">
        <f t="shared" si="0"/>
        <v>0</v>
      </c>
      <c r="H41" s="157"/>
      <c r="I41" s="157">
        <f t="shared" si="1"/>
        <v>0</v>
      </c>
      <c r="J41" s="157"/>
      <c r="K41" s="157">
        <f t="shared" si="2"/>
        <v>0</v>
      </c>
      <c r="L41" s="157">
        <v>0</v>
      </c>
      <c r="M41" s="157">
        <f t="shared" si="3"/>
        <v>0</v>
      </c>
      <c r="N41" s="153">
        <v>0</v>
      </c>
      <c r="O41" s="153">
        <f t="shared" si="4"/>
        <v>0</v>
      </c>
      <c r="P41" s="153">
        <v>0</v>
      </c>
      <c r="Q41" s="153">
        <f t="shared" si="5"/>
        <v>0</v>
      </c>
      <c r="R41" s="153"/>
      <c r="S41" s="153"/>
      <c r="T41" s="154">
        <v>0</v>
      </c>
      <c r="U41" s="153">
        <f t="shared" si="6"/>
        <v>0</v>
      </c>
      <c r="V41" s="145"/>
      <c r="W41" s="145"/>
      <c r="X41" s="145"/>
      <c r="Y41" s="145"/>
      <c r="Z41" s="145"/>
      <c r="AA41" s="145"/>
      <c r="AB41" s="145"/>
      <c r="AC41" s="145"/>
      <c r="AD41" s="145"/>
      <c r="AE41" s="145" t="s">
        <v>87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66">
        <v>34</v>
      </c>
      <c r="B42" s="167" t="s">
        <v>56</v>
      </c>
      <c r="C42" s="179" t="s">
        <v>122</v>
      </c>
      <c r="D42" s="168" t="s">
        <v>86</v>
      </c>
      <c r="E42" s="169">
        <v>1</v>
      </c>
      <c r="F42" s="170">
        <f t="shared" si="7"/>
        <v>0</v>
      </c>
      <c r="G42" s="171">
        <f t="shared" si="0"/>
        <v>0</v>
      </c>
      <c r="H42" s="171"/>
      <c r="I42" s="171">
        <f t="shared" si="1"/>
        <v>0</v>
      </c>
      <c r="J42" s="171"/>
      <c r="K42" s="171">
        <f t="shared" si="2"/>
        <v>0</v>
      </c>
      <c r="L42" s="171">
        <v>0</v>
      </c>
      <c r="M42" s="171">
        <f t="shared" si="3"/>
        <v>0</v>
      </c>
      <c r="N42" s="172">
        <v>0</v>
      </c>
      <c r="O42" s="172">
        <f t="shared" si="4"/>
        <v>0</v>
      </c>
      <c r="P42" s="172">
        <v>0</v>
      </c>
      <c r="Q42" s="172">
        <f t="shared" si="5"/>
        <v>0</v>
      </c>
      <c r="R42" s="172"/>
      <c r="S42" s="172"/>
      <c r="T42" s="173">
        <v>0</v>
      </c>
      <c r="U42" s="172">
        <f t="shared" si="6"/>
        <v>0</v>
      </c>
      <c r="V42" s="145"/>
      <c r="W42" s="145"/>
      <c r="X42" s="145"/>
      <c r="Y42" s="145"/>
      <c r="Z42" s="145"/>
      <c r="AA42" s="145"/>
      <c r="AB42" s="145"/>
      <c r="AC42" s="145"/>
      <c r="AD42" s="145"/>
      <c r="AE42" s="145" t="s">
        <v>87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x14ac:dyDescent="0.2">
      <c r="A43" s="6"/>
      <c r="B43" s="7" t="s">
        <v>123</v>
      </c>
      <c r="C43" s="180" t="s">
        <v>123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C43">
        <v>15</v>
      </c>
      <c r="AD43">
        <v>21</v>
      </c>
    </row>
    <row r="44" spans="1:60" x14ac:dyDescent="0.2">
      <c r="A44" s="174"/>
      <c r="B44" s="175" t="s">
        <v>28</v>
      </c>
      <c r="C44" s="181" t="s">
        <v>123</v>
      </c>
      <c r="D44" s="176"/>
      <c r="E44" s="176"/>
      <c r="F44" s="176"/>
      <c r="G44" s="177">
        <f>G8</f>
        <v>0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f>SUMIF(L7:L42,AC43,G7:G42)</f>
        <v>0</v>
      </c>
      <c r="AD44">
        <f>SUMIF(L7:L42,AD43,G7:G42)</f>
        <v>0</v>
      </c>
      <c r="AE44" t="s">
        <v>124</v>
      </c>
    </row>
    <row r="45" spans="1:60" x14ac:dyDescent="0.2">
      <c r="A45" s="6"/>
      <c r="B45" s="7" t="s">
        <v>123</v>
      </c>
      <c r="C45" s="180" t="s">
        <v>123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6"/>
      <c r="B46" s="7" t="s">
        <v>123</v>
      </c>
      <c r="C46" s="180" t="s">
        <v>123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37" t="s">
        <v>125</v>
      </c>
      <c r="B47" s="237"/>
      <c r="C47" s="23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39"/>
      <c r="B48" s="240"/>
      <c r="C48" s="241"/>
      <c r="D48" s="240"/>
      <c r="E48" s="240"/>
      <c r="F48" s="240"/>
      <c r="G48" s="242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E48" t="s">
        <v>126</v>
      </c>
    </row>
    <row r="49" spans="1:31" x14ac:dyDescent="0.2">
      <c r="A49" s="243"/>
      <c r="B49" s="244"/>
      <c r="C49" s="245"/>
      <c r="D49" s="244"/>
      <c r="E49" s="244"/>
      <c r="F49" s="244"/>
      <c r="G49" s="24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43"/>
      <c r="B50" s="244"/>
      <c r="C50" s="245"/>
      <c r="D50" s="244"/>
      <c r="E50" s="244"/>
      <c r="F50" s="244"/>
      <c r="G50" s="24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43"/>
      <c r="B51" s="244"/>
      <c r="C51" s="245"/>
      <c r="D51" s="244"/>
      <c r="E51" s="244"/>
      <c r="F51" s="244"/>
      <c r="G51" s="24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47"/>
      <c r="B52" s="248"/>
      <c r="C52" s="249"/>
      <c r="D52" s="248"/>
      <c r="E52" s="248"/>
      <c r="F52" s="248"/>
      <c r="G52" s="25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6"/>
      <c r="B53" s="7" t="s">
        <v>123</v>
      </c>
      <c r="C53" s="180" t="s">
        <v>123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C54" s="182"/>
      <c r="AE54" t="s">
        <v>127</v>
      </c>
    </row>
  </sheetData>
  <mergeCells count="6">
    <mergeCell ref="A48:G52"/>
    <mergeCell ref="A1:G1"/>
    <mergeCell ref="C2:G2"/>
    <mergeCell ref="C3:G3"/>
    <mergeCell ref="C4:G4"/>
    <mergeCell ref="A47:C47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Stýblo</dc:creator>
  <cp:lastModifiedBy>hospodarka</cp:lastModifiedBy>
  <cp:lastPrinted>2014-02-28T09:52:57Z</cp:lastPrinted>
  <dcterms:created xsi:type="dcterms:W3CDTF">2009-04-08T07:15:50Z</dcterms:created>
  <dcterms:modified xsi:type="dcterms:W3CDTF">2023-06-14T12:50:33Z</dcterms:modified>
</cp:coreProperties>
</file>